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170" windowHeight="10950"/>
  </bookViews>
  <sheets>
    <sheet name="готовый 1 и 2" sheetId="1" r:id="rId1"/>
  </sheets>
  <definedNames>
    <definedName name="_xlnm._FilterDatabase" localSheetId="0" hidden="1">'готовый 1 и 2'!$A$14:$W$62</definedName>
    <definedName name="_xlnm.Print_Titles" localSheetId="0">'готовый 1 и 2'!$10:$12</definedName>
  </definedNames>
  <calcPr calcId="125725"/>
</workbook>
</file>

<file path=xl/calcChain.xml><?xml version="1.0" encoding="utf-8"?>
<calcChain xmlns="http://schemas.openxmlformats.org/spreadsheetml/2006/main">
  <c r="P29" i="1"/>
  <c r="Q29"/>
  <c r="N29"/>
  <c r="M35"/>
  <c r="N35"/>
  <c r="O35"/>
  <c r="P35"/>
  <c r="Q35"/>
  <c r="L35"/>
  <c r="M40"/>
  <c r="N40"/>
  <c r="O40"/>
  <c r="P40"/>
  <c r="Q40"/>
  <c r="L40"/>
  <c r="P17" l="1"/>
  <c r="P16" s="1"/>
  <c r="Q17"/>
  <c r="Q16" s="1"/>
  <c r="P24"/>
  <c r="P23" s="1"/>
  <c r="P22" s="1"/>
  <c r="Q24"/>
  <c r="Q23" s="1"/>
  <c r="Q22" s="1"/>
  <c r="P31"/>
  <c r="Q31"/>
  <c r="O24"/>
  <c r="O23" s="1"/>
  <c r="O22" s="1"/>
  <c r="O31"/>
  <c r="O29"/>
  <c r="O17"/>
  <c r="O16" s="1"/>
  <c r="N31"/>
  <c r="N24"/>
  <c r="N23" s="1"/>
  <c r="N22" s="1"/>
  <c r="N17"/>
  <c r="N16" s="1"/>
  <c r="M31"/>
  <c r="L31"/>
  <c r="M29"/>
  <c r="L29"/>
  <c r="M24"/>
  <c r="M23" s="1"/>
  <c r="M22" s="1"/>
  <c r="L24"/>
  <c r="L23" s="1"/>
  <c r="L22" s="1"/>
  <c r="M17"/>
  <c r="M16" s="1"/>
  <c r="L17"/>
  <c r="L16" s="1"/>
  <c r="Q15" l="1"/>
  <c r="Q14" s="1"/>
  <c r="Q13" s="1"/>
  <c r="P15"/>
  <c r="P14" s="1"/>
  <c r="P13" s="1"/>
  <c r="O15"/>
  <c r="O14" s="1"/>
  <c r="O13" s="1"/>
  <c r="N15"/>
  <c r="N14" s="1"/>
  <c r="N13" s="1"/>
  <c r="M15"/>
  <c r="M14" s="1"/>
  <c r="M13" s="1"/>
  <c r="L15"/>
  <c r="L14" s="1"/>
  <c r="L13" s="1"/>
</calcChain>
</file>

<file path=xl/sharedStrings.xml><?xml version="1.0" encoding="utf-8"?>
<sst xmlns="http://schemas.openxmlformats.org/spreadsheetml/2006/main" count="312" uniqueCount="121">
  <si>
    <t>Финансовый орган</t>
  </si>
  <si>
    <t>Министерство финансов Краснодарского края</t>
  </si>
  <si>
    <t>Наименование публично-правового образования</t>
  </si>
  <si>
    <t>Единица измерения</t>
  </si>
  <si>
    <t>тыс. рублей</t>
  </si>
  <si>
    <t>Наименование группы источников доходов бюджетов /наименование источника дохода бюджета</t>
  </si>
  <si>
    <t>Код классификации доходов бюджетов</t>
  </si>
  <si>
    <t>Наименование кода классификации доходов бюджетов</t>
  </si>
  <si>
    <t>код главного администратора доходов краевого бюджета</t>
  </si>
  <si>
    <t>код вида доходов бюджетов</t>
  </si>
  <si>
    <t>код подвида доходов бюджетов</t>
  </si>
  <si>
    <t>группа доходов</t>
  </si>
  <si>
    <t>подгруппа доходов</t>
  </si>
  <si>
    <t>статья доходов</t>
  </si>
  <si>
    <t>подстатья доходов</t>
  </si>
  <si>
    <t>элемент доходов</t>
  </si>
  <si>
    <t>группа подвида доходов бюджетов</t>
  </si>
  <si>
    <t>аналитическая группа подвида доходов бюджетов</t>
  </si>
  <si>
    <t>НАЛОГОВЫЕ И НЕНАЛОГОВЫЕ ДОХОДЫ</t>
  </si>
  <si>
    <t>00</t>
  </si>
  <si>
    <t>000</t>
  </si>
  <si>
    <t>0000</t>
  </si>
  <si>
    <t>НАЛОГИ НА ПРИБЫЛЬ, ДОХОДЫ</t>
  </si>
  <si>
    <t>01</t>
  </si>
  <si>
    <t>Управление Федеральной налоговой службы по Краснодарскому краю</t>
  </si>
  <si>
    <t>110</t>
  </si>
  <si>
    <t>010</t>
  </si>
  <si>
    <t>02</t>
  </si>
  <si>
    <t>020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</si>
  <si>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</si>
  <si>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</si>
  <si>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</si>
  <si>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030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</si>
  <si>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</si>
  <si>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040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</si>
  <si>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</si>
  <si>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НАЛОГИ НА ТОВАРЫ (РАБОТЫ, УСЛУГИ), РЕАЛИЗУЕМЫЕ НА ТЕРРИТОРИИ РОССИЙСКОЙ ФЕДЕРАЦИИ</t>
  </si>
  <si>
    <t>03</t>
  </si>
  <si>
    <t>1</t>
  </si>
  <si>
    <t>Акцизы по подакцизным товарам (продукции), производимым на территории Российской Федерации</t>
  </si>
  <si>
    <t>182</t>
  </si>
  <si>
    <t>Акцизы на этиловый спирт из пищевого или непищевого сырья, в том числе денатурированный этиловый спирт, спирт-сырец, дистилляты винный, виноградный, плодовый, коньячный, кальвадосный, висковый, производимый на территории Российской Федерации</t>
  </si>
  <si>
    <t>100</t>
  </si>
  <si>
    <t>120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</si>
  <si>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</si>
  <si>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Управление Федерального казначейства по Краснодарскому краю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</si>
  <si>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</si>
  <si>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</si>
  <si>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</si>
  <si>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</si>
  <si>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05</t>
  </si>
  <si>
    <t>НАЛОГИ НА ИМУЩЕСТВО</t>
  </si>
  <si>
    <t>06</t>
  </si>
  <si>
    <t>Управление федеральной налоговой службы по Краснодарскому краю</t>
  </si>
  <si>
    <t>11</t>
  </si>
  <si>
    <t>992</t>
  </si>
  <si>
    <t>Администрация Краснодарского края</t>
  </si>
  <si>
    <t>Министерство культуры Краснодарского края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</si>
  <si>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</si>
  <si>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</si>
  <si>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Новокубанский район</t>
  </si>
  <si>
    <t>Наименование главного администратора доходов бюджета</t>
  </si>
  <si>
    <t>Субвенции бюджетам поселений на выполнение передаваемых полномочий субъектов Российской Федерации</t>
  </si>
  <si>
    <t>Субвенции бюджетам поселений на осуществление первичного воинского учета на территориях, где отсутствуют военные комиссариаты</t>
  </si>
  <si>
    <t>Прочие субсидии бюджетам поселений</t>
  </si>
  <si>
    <t>Дотации бюджетам поселений на выравнивание бюджетной обеспеченности</t>
  </si>
  <si>
    <t>10</t>
  </si>
  <si>
    <t>035</t>
  </si>
  <si>
    <t>Доходы от сдачи в аренду имущества, находящегося в оперативном управлении органов сельских поселений и созданных ими учреждений ( за исключением имущества муниципальных бюджетных и автономных учреждений</t>
  </si>
  <si>
    <t>Земельный налог с физических лиц,обладающих земельным участком, расположенным в границах сельских поселений</t>
  </si>
  <si>
    <t>043</t>
  </si>
  <si>
    <t>Земельный налог с организаций, обладающих земельным участком,расположенным в границах сельских поселений</t>
  </si>
  <si>
    <t>033</t>
  </si>
  <si>
    <t>Единый сельскохозяйственный налог</t>
  </si>
  <si>
    <t>ВСЕГО ДОХОДОВ</t>
  </si>
  <si>
    <t>Администрация Новосельского сельского поселения Новокубанского района</t>
  </si>
  <si>
    <t>Реестр источников доходов бюджета Новосельского сельского поселения Новокубанского района</t>
  </si>
  <si>
    <t>Налог на имущество физических лиц</t>
  </si>
  <si>
    <t>Бюджет Новосельского сельского поселения Новокубанского района</t>
  </si>
  <si>
    <t>Доходы от сдачи в аренду имущества, находящегося в оперативном управлении органов сельских поселений и созданных ими учреждений ( за исключением имущества муниципальных бюджетных и автономных учреждений)</t>
  </si>
  <si>
    <t>Неналоговые доходы</t>
  </si>
  <si>
    <t>Налоговые доходы</t>
  </si>
  <si>
    <t>Глава Новосельского сельского поселения</t>
  </si>
  <si>
    <t>Новокубанского района</t>
  </si>
  <si>
    <t>А.Е.Колесников</t>
  </si>
  <si>
    <t>Е.А. Копач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</si>
  <si>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</si>
  <si>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ФУ МО Новокубанский район</t>
  </si>
  <si>
    <t>Главный специалист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</si>
  <si>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</si>
  <si>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Доходы от реализации имущества</t>
  </si>
  <si>
    <t>14</t>
  </si>
  <si>
    <t>025</t>
  </si>
  <si>
    <t>430</t>
  </si>
  <si>
    <t>Показатели прогноза доходов в 2019 году в соответствии с решением о бюджете</t>
  </si>
  <si>
    <t>Оценка исполнения 2019 года</t>
  </si>
  <si>
    <t>Показатели прогноза доходов бюджета на 2020 год</t>
  </si>
  <si>
    <t xml:space="preserve">Показатели
прогноза доходов бюджета на 2021 год
</t>
  </si>
  <si>
    <t>Показатели прогноза доходов бюджета на 2022 год</t>
  </si>
  <si>
    <t xml:space="preserve">Показатели кассовых поступлений в 2019 году (по состоянию на 01.11.2019 г.) </t>
  </si>
  <si>
    <t>231</t>
  </si>
  <si>
    <t>241</t>
  </si>
  <si>
    <t>251</t>
  </si>
  <si>
    <t>261</t>
  </si>
  <si>
    <t>Дотации бюджетам сельских поселений на поддержку мер по обеспечению сбалансированности бюджетов</t>
  </si>
  <si>
    <t>Министерство транспорта и дорожного хозяйства Краснодарского края</t>
  </si>
  <si>
    <t>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</si>
  <si>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</si>
  <si>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Министерство топливно-энергетического комплекса и жилищно-коммунального хозяйства Краснодарского края</t>
  </si>
  <si>
    <t>Денежные взыскания (штрафы) за нарушение бюджетного законодательства (в части бюджетов сельских поселений)</t>
  </si>
  <si>
    <t>910</t>
  </si>
  <si>
    <t>16</t>
  </si>
  <si>
    <t>18</t>
  </si>
  <si>
    <t>050</t>
  </si>
  <si>
    <t>140</t>
  </si>
  <si>
    <t>ШТРАФЫ, САНКЦИИ, ВОЗМЕЩЕНИЕ УЩЕРБА</t>
  </si>
  <si>
    <t>161</t>
  </si>
  <si>
    <t>33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</si>
  <si>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</si>
  <si>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на 2020 год и на плановый период 2021 и 2022 годов</t>
  </si>
  <si>
    <t>(по состоянию на 01.11.2019)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</si>
</sst>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"/>
    <numFmt numFmtId="166" formatCode="00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 vertical="top" wrapText="1"/>
    </xf>
    <xf numFmtId="0" fontId="5" fillId="0" borderId="0" xfId="0" applyFont="1" applyFill="1"/>
    <xf numFmtId="0" fontId="2" fillId="2" borderId="0" xfId="0" applyFont="1" applyFill="1"/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165" fontId="6" fillId="0" borderId="2" xfId="0" applyNumberFormat="1" applyFont="1" applyFill="1" applyBorder="1" applyAlignment="1" applyProtection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6" fontId="7" fillId="0" borderId="2" xfId="0" applyNumberFormat="1" applyFont="1" applyFill="1" applyBorder="1" applyAlignment="1" applyProtection="1">
      <alignment horizontal="center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 applyProtection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/>
    <xf numFmtId="0" fontId="2" fillId="0" borderId="2" xfId="0" applyFont="1" applyFill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/>
    <xf numFmtId="0" fontId="2" fillId="0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4" fontId="2" fillId="0" borderId="2" xfId="0" applyNumberFormat="1" applyFont="1" applyFill="1" applyBorder="1" applyAlignment="1">
      <alignment horizontal="center" vertical="top" wrapText="1"/>
    </xf>
    <xf numFmtId="4" fontId="2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3"/>
    <cellStyle name="Обычный 2 2" xfId="2"/>
    <cellStyle name="Обычный 2 3" xfId="4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2"/>
  <sheetViews>
    <sheetView tabSelected="1" zoomScale="60" zoomScaleNormal="60" workbookViewId="0">
      <pane ySplit="12" topLeftCell="A13" activePane="bottomLeft" state="frozen"/>
      <selection pane="bottomLeft" activeCell="I5" sqref="I5"/>
    </sheetView>
  </sheetViews>
  <sheetFormatPr defaultRowHeight="15"/>
  <cols>
    <col min="1" max="1" width="25.28515625" style="41" customWidth="1"/>
    <col min="2" max="2" width="13.7109375" customWidth="1"/>
    <col min="3" max="3" width="12.28515625" customWidth="1"/>
    <col min="4" max="4" width="12.42578125" customWidth="1"/>
    <col min="5" max="5" width="10.5703125" customWidth="1"/>
    <col min="6" max="6" width="12" customWidth="1"/>
    <col min="7" max="7" width="10" customWidth="1"/>
    <col min="8" max="9" width="11.28515625" customWidth="1"/>
    <col min="10" max="10" width="25.42578125" style="41" customWidth="1"/>
    <col min="11" max="11" width="18.5703125" style="1" customWidth="1"/>
    <col min="12" max="12" width="15.7109375" customWidth="1"/>
    <col min="13" max="13" width="15.5703125" customWidth="1"/>
    <col min="14" max="15" width="14.28515625" customWidth="1"/>
    <col min="16" max="16" width="13.7109375" customWidth="1"/>
    <col min="17" max="17" width="14.5703125" customWidth="1"/>
  </cols>
  <sheetData>
    <row r="1" spans="1:17" ht="18.75">
      <c r="A1" s="39"/>
      <c r="B1" s="10"/>
      <c r="C1" s="10"/>
      <c r="D1" s="58" t="s">
        <v>76</v>
      </c>
      <c r="E1" s="58"/>
      <c r="F1" s="58"/>
      <c r="G1" s="58"/>
      <c r="H1" s="58"/>
      <c r="I1" s="58"/>
      <c r="J1" s="58"/>
      <c r="K1" s="58"/>
      <c r="L1" s="58"/>
      <c r="M1" s="58"/>
      <c r="N1" s="10"/>
      <c r="O1" s="10"/>
      <c r="P1" s="10"/>
      <c r="Q1" s="10"/>
    </row>
    <row r="2" spans="1:17" ht="9" customHeight="1">
      <c r="A2" s="39"/>
      <c r="B2" s="10"/>
      <c r="C2" s="10"/>
      <c r="D2" s="6"/>
      <c r="E2" s="6"/>
      <c r="F2" s="6"/>
      <c r="G2" s="6"/>
      <c r="H2" s="6"/>
      <c r="I2" s="6"/>
      <c r="J2" s="39"/>
      <c r="K2" s="6"/>
      <c r="L2" s="6"/>
      <c r="M2" s="6"/>
      <c r="N2" s="10"/>
      <c r="O2" s="10"/>
      <c r="P2" s="10"/>
      <c r="Q2" s="10"/>
    </row>
    <row r="3" spans="1:17" ht="18.75">
      <c r="A3" s="39"/>
      <c r="B3" s="10"/>
      <c r="C3" s="10"/>
      <c r="D3" s="6"/>
      <c r="E3" s="6"/>
      <c r="F3" s="6"/>
      <c r="G3" s="6"/>
      <c r="H3" s="58" t="s">
        <v>119</v>
      </c>
      <c r="I3" s="58"/>
      <c r="J3" s="58"/>
      <c r="K3" s="58"/>
      <c r="L3" s="6"/>
      <c r="M3" s="6"/>
      <c r="N3" s="10"/>
      <c r="O3" s="10"/>
      <c r="P3" s="10"/>
      <c r="Q3" s="10"/>
    </row>
    <row r="4" spans="1:17" ht="18.75">
      <c r="A4" s="39"/>
      <c r="B4" s="10"/>
      <c r="C4" s="10"/>
      <c r="D4" s="6"/>
      <c r="E4" s="6"/>
      <c r="F4" s="6"/>
      <c r="G4" s="6"/>
      <c r="H4" s="6"/>
      <c r="I4" s="51" t="s">
        <v>120</v>
      </c>
      <c r="J4" s="39"/>
      <c r="K4" s="6"/>
      <c r="L4" s="6"/>
      <c r="M4" s="6"/>
      <c r="N4" s="10"/>
      <c r="O4" s="10"/>
      <c r="P4" s="10"/>
      <c r="Q4" s="10"/>
    </row>
    <row r="5" spans="1:17" ht="18.75">
      <c r="A5" s="59" t="s">
        <v>0</v>
      </c>
      <c r="B5" s="59"/>
      <c r="C5" s="59"/>
      <c r="D5" s="10"/>
      <c r="E5" s="4" t="s">
        <v>75</v>
      </c>
      <c r="F5" s="5"/>
      <c r="G5" s="5"/>
      <c r="H5" s="5"/>
      <c r="I5" s="5"/>
      <c r="J5" s="39"/>
      <c r="K5" s="6"/>
      <c r="L5" s="6"/>
      <c r="M5" s="6"/>
      <c r="N5" s="10"/>
      <c r="O5" s="10"/>
      <c r="P5" s="10"/>
      <c r="Q5" s="10"/>
    </row>
    <row r="6" spans="1:17" ht="18.75">
      <c r="A6" s="38" t="s">
        <v>2</v>
      </c>
      <c r="B6" s="32"/>
      <c r="C6" s="32"/>
      <c r="D6" s="10"/>
      <c r="E6" s="4" t="s">
        <v>60</v>
      </c>
      <c r="F6" s="6"/>
      <c r="G6" s="6"/>
      <c r="H6" s="6"/>
      <c r="I6" s="6"/>
      <c r="J6" s="39"/>
      <c r="K6" s="6"/>
      <c r="L6" s="6"/>
      <c r="M6" s="6"/>
      <c r="N6" s="10"/>
      <c r="O6" s="10"/>
      <c r="P6" s="10"/>
      <c r="Q6" s="10"/>
    </row>
    <row r="7" spans="1:17" ht="18.75">
      <c r="A7" s="38" t="s">
        <v>3</v>
      </c>
      <c r="B7" s="32"/>
      <c r="C7" s="32"/>
      <c r="D7" s="6"/>
      <c r="E7" s="7" t="s">
        <v>4</v>
      </c>
      <c r="F7" s="6"/>
      <c r="G7" s="6"/>
      <c r="H7" s="6"/>
      <c r="I7" s="6"/>
      <c r="J7" s="39"/>
      <c r="K7" s="6"/>
      <c r="L7" s="6"/>
      <c r="M7" s="6"/>
      <c r="N7" s="10"/>
      <c r="O7" s="10"/>
      <c r="P7" s="10"/>
      <c r="Q7" s="10"/>
    </row>
    <row r="8" spans="1:17" ht="18.75">
      <c r="A8" s="39"/>
      <c r="B8" s="10"/>
      <c r="C8" s="10"/>
      <c r="D8" s="10"/>
      <c r="E8" s="10"/>
      <c r="F8" s="10"/>
      <c r="G8" s="10"/>
      <c r="H8" s="10"/>
      <c r="I8" s="10"/>
      <c r="J8" s="39"/>
      <c r="K8" s="7"/>
      <c r="L8" s="10"/>
      <c r="M8" s="10"/>
      <c r="N8" s="10"/>
      <c r="O8" s="10"/>
      <c r="P8" s="10"/>
      <c r="Q8" s="10"/>
    </row>
    <row r="9" spans="1:17" ht="18.75">
      <c r="A9" s="39"/>
      <c r="B9" s="10"/>
      <c r="C9" s="10"/>
      <c r="D9" s="10"/>
      <c r="E9" s="10"/>
      <c r="F9" s="10"/>
      <c r="G9" s="10"/>
      <c r="H9" s="10"/>
      <c r="I9" s="10"/>
      <c r="J9" s="39"/>
      <c r="K9" s="7"/>
      <c r="L9" s="10"/>
      <c r="M9" s="10"/>
      <c r="N9" s="10"/>
      <c r="O9" s="10"/>
      <c r="P9" s="10"/>
      <c r="Q9" s="10"/>
    </row>
    <row r="10" spans="1:17" ht="31.5" customHeight="1">
      <c r="A10" s="60" t="s">
        <v>5</v>
      </c>
      <c r="B10" s="53" t="s">
        <v>6</v>
      </c>
      <c r="C10" s="53"/>
      <c r="D10" s="53"/>
      <c r="E10" s="53"/>
      <c r="F10" s="53"/>
      <c r="G10" s="53"/>
      <c r="H10" s="53"/>
      <c r="I10" s="53"/>
      <c r="J10" s="63" t="s">
        <v>7</v>
      </c>
      <c r="K10" s="53" t="s">
        <v>61</v>
      </c>
      <c r="L10" s="53" t="s">
        <v>94</v>
      </c>
      <c r="M10" s="53" t="s">
        <v>99</v>
      </c>
      <c r="N10" s="53" t="s">
        <v>95</v>
      </c>
      <c r="O10" s="53" t="s">
        <v>96</v>
      </c>
      <c r="P10" s="55" t="s">
        <v>97</v>
      </c>
      <c r="Q10" s="53" t="s">
        <v>98</v>
      </c>
    </row>
    <row r="11" spans="1:17" ht="93" customHeight="1">
      <c r="A11" s="61"/>
      <c r="B11" s="53" t="s">
        <v>8</v>
      </c>
      <c r="C11" s="53" t="s">
        <v>9</v>
      </c>
      <c r="D11" s="53"/>
      <c r="E11" s="53"/>
      <c r="F11" s="53"/>
      <c r="G11" s="53"/>
      <c r="H11" s="53" t="s">
        <v>10</v>
      </c>
      <c r="I11" s="53"/>
      <c r="J11" s="63"/>
      <c r="K11" s="53"/>
      <c r="L11" s="53"/>
      <c r="M11" s="53"/>
      <c r="N11" s="53"/>
      <c r="O11" s="53"/>
      <c r="P11" s="56"/>
      <c r="Q11" s="53"/>
    </row>
    <row r="12" spans="1:17" ht="143.25" customHeight="1">
      <c r="A12" s="62"/>
      <c r="B12" s="53"/>
      <c r="C12" s="8" t="s">
        <v>11</v>
      </c>
      <c r="D12" s="8" t="s">
        <v>12</v>
      </c>
      <c r="E12" s="8" t="s">
        <v>13</v>
      </c>
      <c r="F12" s="8" t="s">
        <v>14</v>
      </c>
      <c r="G12" s="8" t="s">
        <v>15</v>
      </c>
      <c r="H12" s="8" t="s">
        <v>16</v>
      </c>
      <c r="I12" s="8" t="s">
        <v>17</v>
      </c>
      <c r="J12" s="63"/>
      <c r="K12" s="53"/>
      <c r="L12" s="53"/>
      <c r="M12" s="53"/>
      <c r="N12" s="53"/>
      <c r="O12" s="53"/>
      <c r="P12" s="57"/>
      <c r="Q12" s="53"/>
    </row>
    <row r="13" spans="1:17" s="9" customFormat="1" ht="25.15" customHeight="1">
      <c r="A13" s="45" t="s">
        <v>74</v>
      </c>
      <c r="B13" s="46"/>
      <c r="C13" s="46"/>
      <c r="D13" s="46"/>
      <c r="E13" s="46"/>
      <c r="F13" s="46"/>
      <c r="G13" s="46"/>
      <c r="H13" s="46"/>
      <c r="I13" s="46"/>
      <c r="J13" s="37"/>
      <c r="K13" s="46"/>
      <c r="L13" s="47">
        <f t="shared" ref="L13:Q13" si="0">L14+L40</f>
        <v>77911.899999999994</v>
      </c>
      <c r="M13" s="47">
        <f t="shared" si="0"/>
        <v>53333.9</v>
      </c>
      <c r="N13" s="47">
        <f t="shared" si="0"/>
        <v>77454.899999999994</v>
      </c>
      <c r="O13" s="47">
        <f t="shared" si="0"/>
        <v>26840.6</v>
      </c>
      <c r="P13" s="47">
        <f t="shared" si="0"/>
        <v>22115.600000000002</v>
      </c>
      <c r="Q13" s="47">
        <f t="shared" si="0"/>
        <v>22202.699999999997</v>
      </c>
    </row>
    <row r="14" spans="1:17" s="2" customFormat="1" ht="56.25">
      <c r="A14" s="37" t="s">
        <v>18</v>
      </c>
      <c r="B14" s="37"/>
      <c r="C14" s="11">
        <v>1</v>
      </c>
      <c r="D14" s="12" t="s">
        <v>19</v>
      </c>
      <c r="E14" s="12" t="s">
        <v>19</v>
      </c>
      <c r="F14" s="12" t="s">
        <v>20</v>
      </c>
      <c r="G14" s="12" t="s">
        <v>19</v>
      </c>
      <c r="H14" s="12" t="s">
        <v>21</v>
      </c>
      <c r="I14" s="12" t="s">
        <v>20</v>
      </c>
      <c r="J14" s="37"/>
      <c r="K14" s="13"/>
      <c r="L14" s="48">
        <f>L15+L35</f>
        <v>20726.7</v>
      </c>
      <c r="M14" s="48">
        <f>M15+M35</f>
        <v>13980.499999999998</v>
      </c>
      <c r="N14" s="48">
        <f>N15+N35</f>
        <v>20269.699999999997</v>
      </c>
      <c r="O14" s="48">
        <f>O15+O35</f>
        <v>18257.5</v>
      </c>
      <c r="P14" s="48">
        <f t="shared" ref="P14:Q14" si="1">P15+P35</f>
        <v>18476.300000000003</v>
      </c>
      <c r="Q14" s="48">
        <f t="shared" si="1"/>
        <v>18820.099999999999</v>
      </c>
    </row>
    <row r="15" spans="1:17" s="2" customFormat="1" ht="41.25" customHeight="1">
      <c r="A15" s="37" t="s">
        <v>81</v>
      </c>
      <c r="B15" s="37"/>
      <c r="C15" s="11"/>
      <c r="D15" s="12"/>
      <c r="E15" s="12"/>
      <c r="F15" s="12"/>
      <c r="G15" s="12"/>
      <c r="H15" s="12"/>
      <c r="I15" s="12"/>
      <c r="J15" s="37"/>
      <c r="K15" s="49"/>
      <c r="L15" s="48">
        <f>L16+L22+L29+L31</f>
        <v>17425.900000000001</v>
      </c>
      <c r="M15" s="48">
        <f t="shared" ref="M15" si="2">M16+M22+M29+M31</f>
        <v>10278.899999999998</v>
      </c>
      <c r="N15" s="48">
        <f>N16+N22+N29+N31</f>
        <v>15740.8</v>
      </c>
      <c r="O15" s="48">
        <f>O16+O22+O29+O31</f>
        <v>17520.5</v>
      </c>
      <c r="P15" s="48">
        <f t="shared" ref="P15:Q15" si="3">P16+P22+P29+P31</f>
        <v>18032.300000000003</v>
      </c>
      <c r="Q15" s="48">
        <f t="shared" si="3"/>
        <v>18376.099999999999</v>
      </c>
    </row>
    <row r="16" spans="1:17" s="2" customFormat="1" ht="129" customHeight="1">
      <c r="A16" s="37" t="s">
        <v>22</v>
      </c>
      <c r="B16" s="11">
        <v>182</v>
      </c>
      <c r="C16" s="11">
        <v>1</v>
      </c>
      <c r="D16" s="12" t="s">
        <v>23</v>
      </c>
      <c r="E16" s="12" t="s">
        <v>19</v>
      </c>
      <c r="F16" s="12" t="s">
        <v>20</v>
      </c>
      <c r="G16" s="12" t="s">
        <v>19</v>
      </c>
      <c r="H16" s="12" t="s">
        <v>21</v>
      </c>
      <c r="I16" s="12" t="s">
        <v>20</v>
      </c>
      <c r="J16" s="37" t="s">
        <v>22</v>
      </c>
      <c r="K16" s="14" t="s">
        <v>24</v>
      </c>
      <c r="L16" s="50">
        <f t="shared" ref="L16:Q16" si="4">L17</f>
        <v>5396.5</v>
      </c>
      <c r="M16" s="50">
        <f t="shared" si="4"/>
        <v>4162.7</v>
      </c>
      <c r="N16" s="50">
        <f t="shared" si="4"/>
        <v>4896.5000000000009</v>
      </c>
      <c r="O16" s="50">
        <f t="shared" si="4"/>
        <v>5200</v>
      </c>
      <c r="P16" s="50">
        <f t="shared" si="4"/>
        <v>5405.4000000000005</v>
      </c>
      <c r="Q16" s="50">
        <f t="shared" si="4"/>
        <v>5405.4000000000005</v>
      </c>
    </row>
    <row r="17" spans="1:17" s="2" customFormat="1" ht="120" customHeight="1">
      <c r="A17" s="37" t="s">
        <v>29</v>
      </c>
      <c r="B17" s="11">
        <v>182</v>
      </c>
      <c r="C17" s="11">
        <v>1</v>
      </c>
      <c r="D17" s="12" t="s">
        <v>23</v>
      </c>
      <c r="E17" s="12" t="s">
        <v>27</v>
      </c>
      <c r="F17" s="12" t="s">
        <v>20</v>
      </c>
      <c r="G17" s="12" t="s">
        <v>23</v>
      </c>
      <c r="H17" s="12" t="s">
        <v>21</v>
      </c>
      <c r="I17" s="12" t="s">
        <v>25</v>
      </c>
      <c r="J17" s="37" t="s">
        <v>29</v>
      </c>
      <c r="K17" s="14" t="s">
        <v>24</v>
      </c>
      <c r="L17" s="15">
        <f t="shared" ref="L17:M17" si="5">L18+L19+L20+L21</f>
        <v>5396.5</v>
      </c>
      <c r="M17" s="15">
        <f t="shared" si="5"/>
        <v>4162.7</v>
      </c>
      <c r="N17" s="15">
        <f t="shared" ref="N17:O17" si="6">N18+N19+N20+N21</f>
        <v>4896.5000000000009</v>
      </c>
      <c r="O17" s="15">
        <f t="shared" si="6"/>
        <v>5200</v>
      </c>
      <c r="P17" s="15">
        <f t="shared" ref="P17:Q17" si="7">P18+P19+P20+P21</f>
        <v>5405.4000000000005</v>
      </c>
      <c r="Q17" s="15">
        <f t="shared" si="7"/>
        <v>5405.4000000000005</v>
      </c>
    </row>
    <row r="18" spans="1:17" s="2" customFormat="1" ht="225.75" customHeight="1">
      <c r="A18" s="37" t="s">
        <v>29</v>
      </c>
      <c r="B18" s="11">
        <v>182</v>
      </c>
      <c r="C18" s="11">
        <v>1</v>
      </c>
      <c r="D18" s="12" t="s">
        <v>23</v>
      </c>
      <c r="E18" s="12" t="s">
        <v>27</v>
      </c>
      <c r="F18" s="12" t="s">
        <v>26</v>
      </c>
      <c r="G18" s="12" t="s">
        <v>23</v>
      </c>
      <c r="H18" s="12" t="s">
        <v>21</v>
      </c>
      <c r="I18" s="12" t="s">
        <v>25</v>
      </c>
      <c r="J18" s="37" t="s">
        <v>30</v>
      </c>
      <c r="K18" s="14" t="s">
        <v>24</v>
      </c>
      <c r="L18" s="15">
        <v>5346.4</v>
      </c>
      <c r="M18" s="15">
        <v>4096.8999999999996</v>
      </c>
      <c r="N18" s="15">
        <v>4830.1000000000004</v>
      </c>
      <c r="O18" s="15">
        <v>5132.5</v>
      </c>
      <c r="P18" s="15">
        <v>5349.8</v>
      </c>
      <c r="Q18" s="15">
        <v>5349.8</v>
      </c>
    </row>
    <row r="19" spans="1:17" s="2" customFormat="1" ht="335.25" customHeight="1">
      <c r="A19" s="37" t="s">
        <v>29</v>
      </c>
      <c r="B19" s="11">
        <v>182</v>
      </c>
      <c r="C19" s="11">
        <v>1</v>
      </c>
      <c r="D19" s="12" t="s">
        <v>23</v>
      </c>
      <c r="E19" s="12" t="s">
        <v>27</v>
      </c>
      <c r="F19" s="12" t="s">
        <v>28</v>
      </c>
      <c r="G19" s="12" t="s">
        <v>23</v>
      </c>
      <c r="H19" s="12" t="s">
        <v>21</v>
      </c>
      <c r="I19" s="12" t="s">
        <v>25</v>
      </c>
      <c r="J19" s="37" t="s">
        <v>31</v>
      </c>
      <c r="K19" s="14" t="s">
        <v>24</v>
      </c>
      <c r="L19" s="15">
        <v>2.5</v>
      </c>
      <c r="M19" s="15">
        <v>1.9</v>
      </c>
      <c r="N19" s="15">
        <v>2.5</v>
      </c>
      <c r="O19" s="15">
        <v>2.5</v>
      </c>
      <c r="P19" s="15">
        <v>2.5</v>
      </c>
      <c r="Q19" s="15">
        <v>2.5</v>
      </c>
    </row>
    <row r="20" spans="1:17" s="2" customFormat="1" ht="121.5" customHeight="1">
      <c r="A20" s="37" t="s">
        <v>29</v>
      </c>
      <c r="B20" s="11">
        <v>182</v>
      </c>
      <c r="C20" s="11">
        <v>1</v>
      </c>
      <c r="D20" s="12" t="s">
        <v>23</v>
      </c>
      <c r="E20" s="12" t="s">
        <v>27</v>
      </c>
      <c r="F20" s="12" t="s">
        <v>32</v>
      </c>
      <c r="G20" s="12" t="s">
        <v>23</v>
      </c>
      <c r="H20" s="12" t="s">
        <v>21</v>
      </c>
      <c r="I20" s="12" t="s">
        <v>25</v>
      </c>
      <c r="J20" s="37" t="s">
        <v>33</v>
      </c>
      <c r="K20" s="14" t="s">
        <v>24</v>
      </c>
      <c r="L20" s="15">
        <v>46.6</v>
      </c>
      <c r="M20" s="15">
        <v>61.1</v>
      </c>
      <c r="N20" s="15">
        <v>61.1</v>
      </c>
      <c r="O20" s="15">
        <v>62</v>
      </c>
      <c r="P20" s="15">
        <v>50.1</v>
      </c>
      <c r="Q20" s="15">
        <v>50.1</v>
      </c>
    </row>
    <row r="21" spans="1:17" s="2" customFormat="1" ht="275.25" customHeight="1">
      <c r="A21" s="37" t="s">
        <v>29</v>
      </c>
      <c r="B21" s="11">
        <v>182</v>
      </c>
      <c r="C21" s="11">
        <v>1</v>
      </c>
      <c r="D21" s="12" t="s">
        <v>23</v>
      </c>
      <c r="E21" s="12" t="s">
        <v>27</v>
      </c>
      <c r="F21" s="12" t="s">
        <v>34</v>
      </c>
      <c r="G21" s="12" t="s">
        <v>23</v>
      </c>
      <c r="H21" s="12" t="s">
        <v>21</v>
      </c>
      <c r="I21" s="12" t="s">
        <v>25</v>
      </c>
      <c r="J21" s="37" t="s">
        <v>35</v>
      </c>
      <c r="K21" s="14" t="s">
        <v>24</v>
      </c>
      <c r="L21" s="15">
        <v>1</v>
      </c>
      <c r="M21" s="15">
        <v>2.8</v>
      </c>
      <c r="N21" s="15">
        <v>2.8</v>
      </c>
      <c r="O21" s="15">
        <v>3</v>
      </c>
      <c r="P21" s="15">
        <v>3</v>
      </c>
      <c r="Q21" s="15">
        <v>3</v>
      </c>
    </row>
    <row r="22" spans="1:17" s="2" customFormat="1" ht="102" customHeight="1">
      <c r="A22" s="37" t="s">
        <v>36</v>
      </c>
      <c r="B22" s="11"/>
      <c r="C22" s="11">
        <v>1</v>
      </c>
      <c r="D22" s="12" t="s">
        <v>37</v>
      </c>
      <c r="E22" s="12" t="s">
        <v>19</v>
      </c>
      <c r="F22" s="12" t="s">
        <v>20</v>
      </c>
      <c r="G22" s="12" t="s">
        <v>19</v>
      </c>
      <c r="H22" s="12" t="s">
        <v>21</v>
      </c>
      <c r="I22" s="12" t="s">
        <v>20</v>
      </c>
      <c r="J22" s="37" t="s">
        <v>36</v>
      </c>
      <c r="K22" s="33"/>
      <c r="L22" s="15">
        <f t="shared" ref="L22:Q23" si="8">L23</f>
        <v>1779.4</v>
      </c>
      <c r="M22" s="15">
        <f t="shared" si="8"/>
        <v>1619.0000000000002</v>
      </c>
      <c r="N22" s="15">
        <f t="shared" si="8"/>
        <v>1958.5</v>
      </c>
      <c r="O22" s="15">
        <f t="shared" si="8"/>
        <v>1970.5</v>
      </c>
      <c r="P22" s="15">
        <f t="shared" si="8"/>
        <v>2176.9</v>
      </c>
      <c r="Q22" s="15">
        <f t="shared" si="8"/>
        <v>2420.6999999999998</v>
      </c>
    </row>
    <row r="23" spans="1:17" s="2" customFormat="1" ht="150">
      <c r="A23" s="37" t="s">
        <v>36</v>
      </c>
      <c r="B23" s="11"/>
      <c r="C23" s="11" t="s">
        <v>38</v>
      </c>
      <c r="D23" s="12" t="s">
        <v>37</v>
      </c>
      <c r="E23" s="12" t="s">
        <v>27</v>
      </c>
      <c r="F23" s="12" t="s">
        <v>20</v>
      </c>
      <c r="G23" s="12" t="s">
        <v>23</v>
      </c>
      <c r="H23" s="12" t="s">
        <v>21</v>
      </c>
      <c r="I23" s="12" t="s">
        <v>25</v>
      </c>
      <c r="J23" s="37" t="s">
        <v>39</v>
      </c>
      <c r="K23" s="33"/>
      <c r="L23" s="15">
        <f t="shared" si="8"/>
        <v>1779.4</v>
      </c>
      <c r="M23" s="15">
        <f t="shared" si="8"/>
        <v>1619.0000000000002</v>
      </c>
      <c r="N23" s="15">
        <f t="shared" si="8"/>
        <v>1958.5</v>
      </c>
      <c r="O23" s="15">
        <f t="shared" si="8"/>
        <v>1970.5</v>
      </c>
      <c r="P23" s="15">
        <f t="shared" si="8"/>
        <v>2176.9</v>
      </c>
      <c r="Q23" s="15">
        <f t="shared" si="8"/>
        <v>2420.6999999999998</v>
      </c>
    </row>
    <row r="24" spans="1:17" s="2" customFormat="1" ht="243" customHeight="1">
      <c r="A24" s="37" t="s">
        <v>36</v>
      </c>
      <c r="B24" s="16" t="s">
        <v>42</v>
      </c>
      <c r="C24" s="16" t="s">
        <v>38</v>
      </c>
      <c r="D24" s="16" t="s">
        <v>37</v>
      </c>
      <c r="E24" s="16" t="s">
        <v>27</v>
      </c>
      <c r="F24" s="16" t="s">
        <v>26</v>
      </c>
      <c r="G24" s="16" t="s">
        <v>23</v>
      </c>
      <c r="H24" s="16" t="s">
        <v>21</v>
      </c>
      <c r="I24" s="16" t="s">
        <v>25</v>
      </c>
      <c r="J24" s="37" t="s">
        <v>41</v>
      </c>
      <c r="K24" s="13" t="s">
        <v>24</v>
      </c>
      <c r="L24" s="15">
        <f>L25+L26+L27+L28</f>
        <v>1779.4</v>
      </c>
      <c r="M24" s="15">
        <f>M25++M26+M27+M28</f>
        <v>1619.0000000000002</v>
      </c>
      <c r="N24" s="15">
        <f>N25+N26+N27+N28</f>
        <v>1958.5</v>
      </c>
      <c r="O24" s="15">
        <f>O25+O26+O27+O28</f>
        <v>1970.5</v>
      </c>
      <c r="P24" s="15">
        <f t="shared" ref="P24:Q24" si="9">P25+P26+P27+P28</f>
        <v>2176.9</v>
      </c>
      <c r="Q24" s="15">
        <f t="shared" si="9"/>
        <v>2420.6999999999998</v>
      </c>
    </row>
    <row r="25" spans="1:17" s="2" customFormat="1" ht="318.75">
      <c r="A25" s="37" t="s">
        <v>36</v>
      </c>
      <c r="B25" s="16" t="s">
        <v>42</v>
      </c>
      <c r="C25" s="16" t="s">
        <v>38</v>
      </c>
      <c r="D25" s="16" t="s">
        <v>37</v>
      </c>
      <c r="E25" s="16" t="s">
        <v>27</v>
      </c>
      <c r="F25" s="16" t="s">
        <v>100</v>
      </c>
      <c r="G25" s="16" t="s">
        <v>23</v>
      </c>
      <c r="H25" s="16" t="s">
        <v>21</v>
      </c>
      <c r="I25" s="16" t="s">
        <v>25</v>
      </c>
      <c r="J25" s="37" t="s">
        <v>44</v>
      </c>
      <c r="K25" s="13" t="s">
        <v>45</v>
      </c>
      <c r="L25" s="15">
        <v>737.1</v>
      </c>
      <c r="M25" s="15">
        <v>733.7</v>
      </c>
      <c r="N25" s="15">
        <v>837.1</v>
      </c>
      <c r="O25" s="15">
        <v>837.1</v>
      </c>
      <c r="P25" s="15">
        <v>943.5</v>
      </c>
      <c r="Q25" s="15">
        <v>987.3</v>
      </c>
    </row>
    <row r="26" spans="1:17" s="2" customFormat="1" ht="234" customHeight="1">
      <c r="A26" s="37" t="s">
        <v>36</v>
      </c>
      <c r="B26" s="16" t="s">
        <v>42</v>
      </c>
      <c r="C26" s="16" t="s">
        <v>38</v>
      </c>
      <c r="D26" s="16" t="s">
        <v>37</v>
      </c>
      <c r="E26" s="16" t="s">
        <v>27</v>
      </c>
      <c r="F26" s="16" t="s">
        <v>101</v>
      </c>
      <c r="G26" s="16" t="s">
        <v>23</v>
      </c>
      <c r="H26" s="16" t="s">
        <v>21</v>
      </c>
      <c r="I26" s="16" t="s">
        <v>25</v>
      </c>
      <c r="J26" s="37" t="s">
        <v>46</v>
      </c>
      <c r="K26" s="13" t="s">
        <v>45</v>
      </c>
      <c r="L26" s="15">
        <v>8.6999999999999993</v>
      </c>
      <c r="M26" s="15">
        <v>5.5</v>
      </c>
      <c r="N26" s="15">
        <v>8.6999999999999993</v>
      </c>
      <c r="O26" s="15">
        <v>8.6999999999999993</v>
      </c>
      <c r="P26" s="15">
        <v>8.6999999999999993</v>
      </c>
      <c r="Q26" s="15">
        <v>8.6999999999999993</v>
      </c>
    </row>
    <row r="27" spans="1:17" s="2" customFormat="1" ht="234" customHeight="1">
      <c r="A27" s="37" t="s">
        <v>36</v>
      </c>
      <c r="B27" s="16" t="s">
        <v>42</v>
      </c>
      <c r="C27" s="16" t="s">
        <v>38</v>
      </c>
      <c r="D27" s="16" t="s">
        <v>37</v>
      </c>
      <c r="E27" s="16" t="s">
        <v>27</v>
      </c>
      <c r="F27" s="16" t="s">
        <v>102</v>
      </c>
      <c r="G27" s="16" t="s">
        <v>23</v>
      </c>
      <c r="H27" s="16" t="s">
        <v>21</v>
      </c>
      <c r="I27" s="16" t="s">
        <v>25</v>
      </c>
      <c r="J27" s="37" t="s">
        <v>47</v>
      </c>
      <c r="K27" s="13" t="s">
        <v>45</v>
      </c>
      <c r="L27" s="15">
        <v>1033.5999999999999</v>
      </c>
      <c r="M27" s="15">
        <v>997.6</v>
      </c>
      <c r="N27" s="15">
        <v>1112.7</v>
      </c>
      <c r="O27" s="15">
        <v>1124.7</v>
      </c>
      <c r="P27" s="15">
        <v>1224.7</v>
      </c>
      <c r="Q27" s="15">
        <v>1424.7</v>
      </c>
    </row>
    <row r="28" spans="1:17" s="2" customFormat="1" ht="318.75">
      <c r="A28" s="37" t="s">
        <v>36</v>
      </c>
      <c r="B28" s="16" t="s">
        <v>42</v>
      </c>
      <c r="C28" s="16" t="s">
        <v>38</v>
      </c>
      <c r="D28" s="16" t="s">
        <v>37</v>
      </c>
      <c r="E28" s="16" t="s">
        <v>27</v>
      </c>
      <c r="F28" s="16" t="s">
        <v>103</v>
      </c>
      <c r="G28" s="16" t="s">
        <v>23</v>
      </c>
      <c r="H28" s="16" t="s">
        <v>21</v>
      </c>
      <c r="I28" s="16" t="s">
        <v>25</v>
      </c>
      <c r="J28" s="37" t="s">
        <v>48</v>
      </c>
      <c r="K28" s="13" t="s">
        <v>45</v>
      </c>
      <c r="L28" s="15">
        <v>0</v>
      </c>
      <c r="M28" s="15">
        <v>-117.8</v>
      </c>
      <c r="N28" s="15">
        <v>0</v>
      </c>
      <c r="O28" s="15">
        <v>0</v>
      </c>
      <c r="P28" s="15">
        <v>0</v>
      </c>
      <c r="Q28" s="15">
        <v>0</v>
      </c>
    </row>
    <row r="29" spans="1:17" s="2" customFormat="1" ht="234" customHeight="1">
      <c r="A29" s="37" t="s">
        <v>49</v>
      </c>
      <c r="B29" s="16" t="s">
        <v>40</v>
      </c>
      <c r="C29" s="16" t="s">
        <v>38</v>
      </c>
      <c r="D29" s="16" t="s">
        <v>50</v>
      </c>
      <c r="E29" s="16" t="s">
        <v>19</v>
      </c>
      <c r="F29" s="16" t="s">
        <v>20</v>
      </c>
      <c r="G29" s="16" t="s">
        <v>19</v>
      </c>
      <c r="H29" s="16" t="s">
        <v>21</v>
      </c>
      <c r="I29" s="16" t="s">
        <v>20</v>
      </c>
      <c r="J29" s="37" t="s">
        <v>49</v>
      </c>
      <c r="K29" s="13" t="s">
        <v>24</v>
      </c>
      <c r="L29" s="15">
        <f t="shared" ref="L29:Q29" si="10">L30</f>
        <v>800</v>
      </c>
      <c r="M29" s="15">
        <f t="shared" si="10"/>
        <v>114.9</v>
      </c>
      <c r="N29" s="15">
        <f t="shared" si="10"/>
        <v>114.9</v>
      </c>
      <c r="O29" s="15">
        <f t="shared" si="10"/>
        <v>600</v>
      </c>
      <c r="P29" s="15">
        <f t="shared" si="10"/>
        <v>700</v>
      </c>
      <c r="Q29" s="15">
        <f t="shared" si="10"/>
        <v>800</v>
      </c>
    </row>
    <row r="30" spans="1:17" s="2" customFormat="1" ht="234" customHeight="1">
      <c r="A30" s="37" t="s">
        <v>73</v>
      </c>
      <c r="B30" s="16" t="s">
        <v>40</v>
      </c>
      <c r="C30" s="16" t="s">
        <v>38</v>
      </c>
      <c r="D30" s="16" t="s">
        <v>50</v>
      </c>
      <c r="E30" s="16" t="s">
        <v>37</v>
      </c>
      <c r="F30" s="16" t="s">
        <v>26</v>
      </c>
      <c r="G30" s="16" t="s">
        <v>19</v>
      </c>
      <c r="H30" s="16" t="s">
        <v>21</v>
      </c>
      <c r="I30" s="16" t="s">
        <v>25</v>
      </c>
      <c r="J30" s="37" t="s">
        <v>73</v>
      </c>
      <c r="K30" s="13" t="s">
        <v>24</v>
      </c>
      <c r="L30" s="15">
        <v>800</v>
      </c>
      <c r="M30" s="15">
        <v>114.9</v>
      </c>
      <c r="N30" s="15">
        <v>114.9</v>
      </c>
      <c r="O30" s="15">
        <v>600</v>
      </c>
      <c r="P30" s="15">
        <v>700</v>
      </c>
      <c r="Q30" s="15">
        <v>800</v>
      </c>
    </row>
    <row r="31" spans="1:17" s="2" customFormat="1" ht="234" customHeight="1">
      <c r="A31" s="37" t="s">
        <v>51</v>
      </c>
      <c r="B31" s="16" t="s">
        <v>20</v>
      </c>
      <c r="C31" s="16" t="s">
        <v>38</v>
      </c>
      <c r="D31" s="16" t="s">
        <v>52</v>
      </c>
      <c r="E31" s="16" t="s">
        <v>19</v>
      </c>
      <c r="F31" s="16" t="s">
        <v>20</v>
      </c>
      <c r="G31" s="16" t="s">
        <v>19</v>
      </c>
      <c r="H31" s="16" t="s">
        <v>21</v>
      </c>
      <c r="I31" s="16" t="s">
        <v>20</v>
      </c>
      <c r="J31" s="37" t="s">
        <v>51</v>
      </c>
      <c r="K31" s="13" t="s">
        <v>24</v>
      </c>
      <c r="L31" s="15">
        <f>L33+L34+L32</f>
        <v>9450</v>
      </c>
      <c r="M31" s="15">
        <f t="shared" ref="M31" si="11">M33+M34+M32</f>
        <v>4382.2999999999993</v>
      </c>
      <c r="N31" s="15">
        <f>N33+N34+N32</f>
        <v>8770.9</v>
      </c>
      <c r="O31" s="15">
        <f>O33+O34+O32</f>
        <v>9750</v>
      </c>
      <c r="P31" s="15">
        <f t="shared" ref="P31:Q31" si="12">P33+P34+P32</f>
        <v>9750</v>
      </c>
      <c r="Q31" s="15">
        <f t="shared" si="12"/>
        <v>9750</v>
      </c>
    </row>
    <row r="32" spans="1:17" s="2" customFormat="1" ht="234" customHeight="1">
      <c r="A32" s="37" t="s">
        <v>77</v>
      </c>
      <c r="B32" s="16" t="s">
        <v>40</v>
      </c>
      <c r="C32" s="16" t="s">
        <v>38</v>
      </c>
      <c r="D32" s="16" t="s">
        <v>52</v>
      </c>
      <c r="E32" s="16" t="s">
        <v>23</v>
      </c>
      <c r="F32" s="16" t="s">
        <v>32</v>
      </c>
      <c r="G32" s="16" t="s">
        <v>66</v>
      </c>
      <c r="H32" s="16" t="s">
        <v>21</v>
      </c>
      <c r="I32" s="16" t="s">
        <v>25</v>
      </c>
      <c r="J32" s="37" t="s">
        <v>77</v>
      </c>
      <c r="K32" s="13" t="s">
        <v>53</v>
      </c>
      <c r="L32" s="15">
        <v>1000</v>
      </c>
      <c r="M32" s="15">
        <v>465.4</v>
      </c>
      <c r="N32" s="15">
        <v>1000</v>
      </c>
      <c r="O32" s="15">
        <v>1050</v>
      </c>
      <c r="P32" s="15">
        <v>1050</v>
      </c>
      <c r="Q32" s="15">
        <v>1050</v>
      </c>
    </row>
    <row r="33" spans="1:17" s="2" customFormat="1" ht="131.25">
      <c r="A33" s="37" t="s">
        <v>71</v>
      </c>
      <c r="B33" s="16">
        <v>182</v>
      </c>
      <c r="C33" s="16">
        <v>1</v>
      </c>
      <c r="D33" s="16" t="s">
        <v>52</v>
      </c>
      <c r="E33" s="16" t="s">
        <v>52</v>
      </c>
      <c r="F33" s="16" t="s">
        <v>72</v>
      </c>
      <c r="G33" s="16" t="s">
        <v>66</v>
      </c>
      <c r="H33" s="16" t="s">
        <v>21</v>
      </c>
      <c r="I33" s="16" t="s">
        <v>25</v>
      </c>
      <c r="J33" s="37" t="s">
        <v>71</v>
      </c>
      <c r="K33" s="13" t="s">
        <v>53</v>
      </c>
      <c r="L33" s="15">
        <v>3500</v>
      </c>
      <c r="M33" s="15">
        <v>3243.1</v>
      </c>
      <c r="N33" s="15">
        <v>3250</v>
      </c>
      <c r="O33" s="15">
        <v>4000</v>
      </c>
      <c r="P33" s="15">
        <v>4000</v>
      </c>
      <c r="Q33" s="15">
        <v>4000</v>
      </c>
    </row>
    <row r="34" spans="1:17" s="2" customFormat="1" ht="163.5" customHeight="1">
      <c r="A34" s="37" t="s">
        <v>69</v>
      </c>
      <c r="B34" s="16" t="s">
        <v>40</v>
      </c>
      <c r="C34" s="16" t="s">
        <v>38</v>
      </c>
      <c r="D34" s="16" t="s">
        <v>52</v>
      </c>
      <c r="E34" s="16" t="s">
        <v>52</v>
      </c>
      <c r="F34" s="16" t="s">
        <v>70</v>
      </c>
      <c r="G34" s="16" t="s">
        <v>66</v>
      </c>
      <c r="H34" s="16" t="s">
        <v>21</v>
      </c>
      <c r="I34" s="16" t="s">
        <v>25</v>
      </c>
      <c r="J34" s="37" t="s">
        <v>69</v>
      </c>
      <c r="K34" s="13" t="s">
        <v>53</v>
      </c>
      <c r="L34" s="15">
        <v>4950</v>
      </c>
      <c r="M34" s="15">
        <v>673.8</v>
      </c>
      <c r="N34" s="15">
        <v>4520.8999999999996</v>
      </c>
      <c r="O34" s="15">
        <v>4700</v>
      </c>
      <c r="P34" s="15">
        <v>4700</v>
      </c>
      <c r="Q34" s="15">
        <v>4700</v>
      </c>
    </row>
    <row r="35" spans="1:17" s="2" customFormat="1" ht="125.25" customHeight="1">
      <c r="A35" s="37" t="s">
        <v>80</v>
      </c>
      <c r="B35" s="16" t="s">
        <v>20</v>
      </c>
      <c r="C35" s="16" t="s">
        <v>38</v>
      </c>
      <c r="D35" s="16" t="s">
        <v>19</v>
      </c>
      <c r="E35" s="16" t="s">
        <v>19</v>
      </c>
      <c r="F35" s="16" t="s">
        <v>20</v>
      </c>
      <c r="G35" s="16" t="s">
        <v>19</v>
      </c>
      <c r="H35" s="16" t="s">
        <v>21</v>
      </c>
      <c r="I35" s="16" t="s">
        <v>20</v>
      </c>
      <c r="J35" s="37"/>
      <c r="K35" s="13"/>
      <c r="L35" s="15">
        <f>L36+L37+L38+L39</f>
        <v>3300.8</v>
      </c>
      <c r="M35" s="15">
        <f t="shared" ref="M35:Q35" si="13">M36+M37+M38+M39</f>
        <v>3701.6</v>
      </c>
      <c r="N35" s="15">
        <f t="shared" si="13"/>
        <v>4528.8999999999996</v>
      </c>
      <c r="O35" s="15">
        <f t="shared" si="13"/>
        <v>737</v>
      </c>
      <c r="P35" s="15">
        <f t="shared" si="13"/>
        <v>444</v>
      </c>
      <c r="Q35" s="15">
        <f t="shared" si="13"/>
        <v>444</v>
      </c>
    </row>
    <row r="36" spans="1:17" s="2" customFormat="1" ht="262.5">
      <c r="A36" s="37" t="s">
        <v>68</v>
      </c>
      <c r="B36" s="16" t="s">
        <v>55</v>
      </c>
      <c r="C36" s="16">
        <v>1</v>
      </c>
      <c r="D36" s="16" t="s">
        <v>54</v>
      </c>
      <c r="E36" s="16" t="s">
        <v>50</v>
      </c>
      <c r="F36" s="16" t="s">
        <v>67</v>
      </c>
      <c r="G36" s="16" t="s">
        <v>66</v>
      </c>
      <c r="H36" s="16" t="s">
        <v>21</v>
      </c>
      <c r="I36" s="16" t="s">
        <v>43</v>
      </c>
      <c r="J36" s="37" t="s">
        <v>79</v>
      </c>
      <c r="K36" s="13" t="s">
        <v>78</v>
      </c>
      <c r="L36" s="15">
        <v>447.5</v>
      </c>
      <c r="M36" s="15">
        <v>384.5</v>
      </c>
      <c r="N36" s="15">
        <v>511.8</v>
      </c>
      <c r="O36" s="15">
        <v>437</v>
      </c>
      <c r="P36" s="15">
        <v>444</v>
      </c>
      <c r="Q36" s="15">
        <v>444</v>
      </c>
    </row>
    <row r="37" spans="1:17" s="2" customFormat="1" ht="225">
      <c r="A37" s="37" t="s">
        <v>90</v>
      </c>
      <c r="B37" s="16" t="s">
        <v>55</v>
      </c>
      <c r="C37" s="16">
        <v>1</v>
      </c>
      <c r="D37" s="16" t="s">
        <v>91</v>
      </c>
      <c r="E37" s="16" t="s">
        <v>52</v>
      </c>
      <c r="F37" s="16" t="s">
        <v>92</v>
      </c>
      <c r="G37" s="16" t="s">
        <v>66</v>
      </c>
      <c r="H37" s="16" t="s">
        <v>21</v>
      </c>
      <c r="I37" s="16" t="s">
        <v>93</v>
      </c>
      <c r="J37" s="37" t="s">
        <v>89</v>
      </c>
      <c r="K37" s="13" t="s">
        <v>78</v>
      </c>
      <c r="L37" s="15">
        <v>2853.3</v>
      </c>
      <c r="M37" s="15">
        <v>3234.1</v>
      </c>
      <c r="N37" s="15">
        <v>3934.1</v>
      </c>
      <c r="O37" s="15">
        <v>300</v>
      </c>
      <c r="P37" s="15">
        <v>0</v>
      </c>
      <c r="Q37" s="15">
        <v>0</v>
      </c>
    </row>
    <row r="38" spans="1:17" s="2" customFormat="1" ht="168.75">
      <c r="A38" s="37" t="s">
        <v>115</v>
      </c>
      <c r="B38" s="16" t="s">
        <v>110</v>
      </c>
      <c r="C38" s="16" t="s">
        <v>38</v>
      </c>
      <c r="D38" s="16" t="s">
        <v>111</v>
      </c>
      <c r="E38" s="16" t="s">
        <v>112</v>
      </c>
      <c r="F38" s="16" t="s">
        <v>113</v>
      </c>
      <c r="G38" s="16" t="s">
        <v>66</v>
      </c>
      <c r="H38" s="16" t="s">
        <v>21</v>
      </c>
      <c r="I38" s="16" t="s">
        <v>114</v>
      </c>
      <c r="J38" s="37" t="s">
        <v>109</v>
      </c>
      <c r="K38" s="13" t="s">
        <v>78</v>
      </c>
      <c r="L38" s="15">
        <v>0</v>
      </c>
      <c r="M38" s="15">
        <v>53</v>
      </c>
      <c r="N38" s="15">
        <v>53</v>
      </c>
      <c r="O38" s="15">
        <v>0</v>
      </c>
      <c r="P38" s="15">
        <v>0</v>
      </c>
      <c r="Q38" s="15">
        <v>0</v>
      </c>
    </row>
    <row r="39" spans="1:17" s="2" customFormat="1" ht="300">
      <c r="A39" s="37" t="s">
        <v>115</v>
      </c>
      <c r="B39" s="16" t="s">
        <v>116</v>
      </c>
      <c r="C39" s="16" t="s">
        <v>38</v>
      </c>
      <c r="D39" s="16" t="s">
        <v>111</v>
      </c>
      <c r="E39" s="16" t="s">
        <v>117</v>
      </c>
      <c r="F39" s="16" t="s">
        <v>113</v>
      </c>
      <c r="G39" s="16" t="s">
        <v>66</v>
      </c>
      <c r="H39" s="16" t="s">
        <v>21</v>
      </c>
      <c r="I39" s="16" t="s">
        <v>114</v>
      </c>
      <c r="J39" s="37" t="s">
        <v>118</v>
      </c>
      <c r="K39" s="13" t="s">
        <v>78</v>
      </c>
      <c r="L39" s="15">
        <v>0</v>
      </c>
      <c r="M39" s="15">
        <v>30</v>
      </c>
      <c r="N39" s="15">
        <v>30</v>
      </c>
      <c r="O39" s="15">
        <v>0</v>
      </c>
      <c r="P39" s="15">
        <v>0</v>
      </c>
      <c r="Q39" s="15">
        <v>0</v>
      </c>
    </row>
    <row r="40" spans="1:17" s="9" customFormat="1" ht="50.25" customHeight="1">
      <c r="A40" s="37" t="s">
        <v>58</v>
      </c>
      <c r="B40" s="28">
        <v>0</v>
      </c>
      <c r="C40" s="29">
        <v>2</v>
      </c>
      <c r="D40" s="30">
        <v>0</v>
      </c>
      <c r="E40" s="30">
        <v>0</v>
      </c>
      <c r="F40" s="28">
        <v>0</v>
      </c>
      <c r="G40" s="30">
        <v>0</v>
      </c>
      <c r="H40" s="31">
        <v>0</v>
      </c>
      <c r="I40" s="28">
        <v>0</v>
      </c>
      <c r="J40" s="11"/>
      <c r="K40" s="33"/>
      <c r="L40" s="15">
        <f>L41+L43+L44+L46+L47+L48+L49+L42+L45</f>
        <v>57185.2</v>
      </c>
      <c r="M40" s="15">
        <f t="shared" ref="M40:Q40" si="14">M41+M43+M44+M46+M47+M48+M49+M42+M45</f>
        <v>39353.4</v>
      </c>
      <c r="N40" s="15">
        <f t="shared" si="14"/>
        <v>57185.2</v>
      </c>
      <c r="O40" s="15">
        <f t="shared" si="14"/>
        <v>8583.1</v>
      </c>
      <c r="P40" s="15">
        <f t="shared" si="14"/>
        <v>3639.3</v>
      </c>
      <c r="Q40" s="15">
        <f t="shared" si="14"/>
        <v>3382.6</v>
      </c>
    </row>
    <row r="41" spans="1:17" s="2" customFormat="1" ht="131.25">
      <c r="A41" s="37" t="s">
        <v>59</v>
      </c>
      <c r="B41" s="17">
        <v>805</v>
      </c>
      <c r="C41" s="18">
        <v>2</v>
      </c>
      <c r="D41" s="19">
        <v>2</v>
      </c>
      <c r="E41" s="19">
        <v>1</v>
      </c>
      <c r="F41" s="20">
        <v>1</v>
      </c>
      <c r="G41" s="19">
        <v>10</v>
      </c>
      <c r="H41" s="21">
        <v>0</v>
      </c>
      <c r="I41" s="17">
        <v>150</v>
      </c>
      <c r="J41" s="42" t="s">
        <v>65</v>
      </c>
      <c r="K41" s="13" t="s">
        <v>1</v>
      </c>
      <c r="L41" s="22">
        <v>5359.6</v>
      </c>
      <c r="M41" s="22">
        <v>5359.6</v>
      </c>
      <c r="N41" s="22">
        <v>5359.6</v>
      </c>
      <c r="O41" s="22">
        <v>5359.6</v>
      </c>
      <c r="P41" s="22">
        <v>3413.4</v>
      </c>
      <c r="Q41" s="22">
        <v>3156.7</v>
      </c>
    </row>
    <row r="42" spans="1:17" s="2" customFormat="1" ht="131.25">
      <c r="A42" s="37" t="s">
        <v>59</v>
      </c>
      <c r="B42" s="17">
        <v>905</v>
      </c>
      <c r="C42" s="18">
        <v>2</v>
      </c>
      <c r="D42" s="19">
        <v>2</v>
      </c>
      <c r="E42" s="19">
        <v>1</v>
      </c>
      <c r="F42" s="20">
        <v>1</v>
      </c>
      <c r="G42" s="19">
        <v>10</v>
      </c>
      <c r="H42" s="21">
        <v>0</v>
      </c>
      <c r="I42" s="17">
        <v>150</v>
      </c>
      <c r="J42" s="42" t="s">
        <v>65</v>
      </c>
      <c r="K42" s="13" t="s">
        <v>87</v>
      </c>
      <c r="L42" s="22">
        <v>3378.9</v>
      </c>
      <c r="M42" s="22">
        <v>3378.9</v>
      </c>
      <c r="N42" s="22">
        <v>3378.9</v>
      </c>
      <c r="O42" s="22">
        <v>2600</v>
      </c>
      <c r="P42" s="22">
        <v>0</v>
      </c>
      <c r="Q42" s="22">
        <v>0</v>
      </c>
    </row>
    <row r="43" spans="1:17" s="2" customFormat="1" ht="131.25">
      <c r="A43" s="37" t="s">
        <v>59</v>
      </c>
      <c r="B43" s="17">
        <v>905</v>
      </c>
      <c r="C43" s="18">
        <v>2</v>
      </c>
      <c r="D43" s="19">
        <v>2</v>
      </c>
      <c r="E43" s="19">
        <v>15</v>
      </c>
      <c r="F43" s="23">
        <v>2</v>
      </c>
      <c r="G43" s="19">
        <v>10</v>
      </c>
      <c r="H43" s="21">
        <v>0</v>
      </c>
      <c r="I43" s="17">
        <v>150</v>
      </c>
      <c r="J43" s="42" t="s">
        <v>104</v>
      </c>
      <c r="K43" s="13" t="s">
        <v>87</v>
      </c>
      <c r="L43" s="15">
        <v>1315.4</v>
      </c>
      <c r="M43" s="15">
        <v>1315.4</v>
      </c>
      <c r="N43" s="15">
        <v>1315.4</v>
      </c>
      <c r="O43" s="15">
        <v>0</v>
      </c>
      <c r="P43" s="15">
        <v>0</v>
      </c>
      <c r="Q43" s="15">
        <v>0</v>
      </c>
    </row>
    <row r="44" spans="1:17" s="2" customFormat="1" ht="212.25" customHeight="1">
      <c r="A44" s="37" t="s">
        <v>59</v>
      </c>
      <c r="B44" s="24">
        <v>842</v>
      </c>
      <c r="C44" s="25">
        <v>2</v>
      </c>
      <c r="D44" s="26">
        <v>2</v>
      </c>
      <c r="E44" s="26">
        <v>2</v>
      </c>
      <c r="F44" s="24">
        <v>999</v>
      </c>
      <c r="G44" s="26">
        <v>10</v>
      </c>
      <c r="H44" s="27">
        <v>0</v>
      </c>
      <c r="I44" s="24">
        <v>150</v>
      </c>
      <c r="J44" s="43" t="s">
        <v>64</v>
      </c>
      <c r="K44" s="13" t="s">
        <v>105</v>
      </c>
      <c r="L44" s="15">
        <v>18582.7</v>
      </c>
      <c r="M44" s="15">
        <v>13943.1</v>
      </c>
      <c r="N44" s="15">
        <v>18582.7</v>
      </c>
      <c r="O44" s="15">
        <v>0</v>
      </c>
      <c r="P44" s="15">
        <v>0</v>
      </c>
      <c r="Q44" s="15">
        <v>0</v>
      </c>
    </row>
    <row r="45" spans="1:17" s="2" customFormat="1" ht="212.25" customHeight="1">
      <c r="A45" s="37" t="s">
        <v>59</v>
      </c>
      <c r="B45" s="24">
        <v>826</v>
      </c>
      <c r="C45" s="25">
        <v>2</v>
      </c>
      <c r="D45" s="26">
        <v>2</v>
      </c>
      <c r="E45" s="26">
        <v>25</v>
      </c>
      <c r="F45" s="24">
        <v>467</v>
      </c>
      <c r="G45" s="26">
        <v>10</v>
      </c>
      <c r="H45" s="27">
        <v>0</v>
      </c>
      <c r="I45" s="24">
        <v>150</v>
      </c>
      <c r="J45" s="43" t="s">
        <v>107</v>
      </c>
      <c r="K45" s="43" t="s">
        <v>57</v>
      </c>
      <c r="L45" s="15">
        <v>656.1</v>
      </c>
      <c r="M45" s="15">
        <v>656.1</v>
      </c>
      <c r="N45" s="15">
        <v>656.1</v>
      </c>
      <c r="O45" s="15">
        <v>405</v>
      </c>
      <c r="P45" s="15">
        <v>0</v>
      </c>
      <c r="Q45" s="15">
        <v>0</v>
      </c>
    </row>
    <row r="46" spans="1:17" s="2" customFormat="1" ht="262.5">
      <c r="A46" s="37" t="s">
        <v>59</v>
      </c>
      <c r="B46" s="17">
        <v>823</v>
      </c>
      <c r="C46" s="18">
        <v>2</v>
      </c>
      <c r="D46" s="19">
        <v>2</v>
      </c>
      <c r="E46" s="19">
        <v>25</v>
      </c>
      <c r="F46" s="23">
        <v>555</v>
      </c>
      <c r="G46" s="19">
        <v>10</v>
      </c>
      <c r="H46" s="21">
        <v>0</v>
      </c>
      <c r="I46" s="17">
        <v>150</v>
      </c>
      <c r="J46" s="37" t="s">
        <v>106</v>
      </c>
      <c r="K46" s="13" t="s">
        <v>108</v>
      </c>
      <c r="L46" s="15">
        <v>27667</v>
      </c>
      <c r="M46" s="15">
        <v>14505.1</v>
      </c>
      <c r="N46" s="15">
        <v>27667</v>
      </c>
      <c r="O46" s="15">
        <v>0</v>
      </c>
      <c r="P46" s="15">
        <v>0</v>
      </c>
      <c r="Q46" s="15">
        <v>0</v>
      </c>
    </row>
    <row r="47" spans="1:17" s="2" customFormat="1" ht="159" customHeight="1">
      <c r="A47" s="37" t="s">
        <v>59</v>
      </c>
      <c r="B47" s="17">
        <v>802</v>
      </c>
      <c r="C47" s="18">
        <v>2</v>
      </c>
      <c r="D47" s="19">
        <v>2</v>
      </c>
      <c r="E47" s="19">
        <v>3</v>
      </c>
      <c r="F47" s="23">
        <v>15</v>
      </c>
      <c r="G47" s="19">
        <v>10</v>
      </c>
      <c r="H47" s="21">
        <v>0</v>
      </c>
      <c r="I47" s="17">
        <v>151</v>
      </c>
      <c r="J47" s="43" t="s">
        <v>63</v>
      </c>
      <c r="K47" s="13" t="s">
        <v>56</v>
      </c>
      <c r="L47" s="22">
        <v>221.7</v>
      </c>
      <c r="M47" s="22">
        <v>191.4</v>
      </c>
      <c r="N47" s="22">
        <v>221.7</v>
      </c>
      <c r="O47" s="22">
        <v>214.7</v>
      </c>
      <c r="P47" s="22">
        <v>222.1</v>
      </c>
      <c r="Q47" s="22">
        <v>222.1</v>
      </c>
    </row>
    <row r="48" spans="1:17" s="2" customFormat="1" ht="159" customHeight="1">
      <c r="A48" s="37" t="s">
        <v>59</v>
      </c>
      <c r="B48" s="24">
        <v>802</v>
      </c>
      <c r="C48" s="25">
        <v>2</v>
      </c>
      <c r="D48" s="26">
        <v>2</v>
      </c>
      <c r="E48" s="26">
        <v>3</v>
      </c>
      <c r="F48" s="24">
        <v>24</v>
      </c>
      <c r="G48" s="26">
        <v>10</v>
      </c>
      <c r="H48" s="27">
        <v>0</v>
      </c>
      <c r="I48" s="24">
        <v>151</v>
      </c>
      <c r="J48" s="44" t="s">
        <v>62</v>
      </c>
      <c r="K48" s="13" t="s">
        <v>56</v>
      </c>
      <c r="L48" s="15">
        <v>3.8</v>
      </c>
      <c r="M48" s="15">
        <v>3.8</v>
      </c>
      <c r="N48" s="15">
        <v>3.8</v>
      </c>
      <c r="O48" s="15">
        <v>3.8</v>
      </c>
      <c r="P48" s="15">
        <v>3.8</v>
      </c>
      <c r="Q48" s="15">
        <v>3.8</v>
      </c>
    </row>
    <row r="49" spans="1:17" s="2" customFormat="1" ht="150" hidden="1">
      <c r="A49" s="37" t="s">
        <v>59</v>
      </c>
      <c r="B49" s="24">
        <v>992</v>
      </c>
      <c r="C49" s="25">
        <v>2</v>
      </c>
      <c r="D49" s="26">
        <v>7</v>
      </c>
      <c r="E49" s="26">
        <v>5</v>
      </c>
      <c r="F49" s="24">
        <v>20</v>
      </c>
      <c r="G49" s="26">
        <v>10</v>
      </c>
      <c r="H49" s="27">
        <v>0</v>
      </c>
      <c r="I49" s="24">
        <v>180</v>
      </c>
      <c r="J49" s="44" t="s">
        <v>86</v>
      </c>
      <c r="K49" s="13" t="s">
        <v>78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</row>
    <row r="52" spans="1:17" ht="15" customHeight="1">
      <c r="A52" s="35"/>
      <c r="B52" s="34"/>
      <c r="C52" s="34"/>
    </row>
    <row r="53" spans="1:17" ht="18.75">
      <c r="A53" s="54" t="s">
        <v>82</v>
      </c>
      <c r="B53" s="54"/>
      <c r="C53" s="54"/>
      <c r="D53" s="54"/>
      <c r="E53" s="54"/>
    </row>
    <row r="54" spans="1:17" ht="18.75">
      <c r="A54" s="54" t="s">
        <v>83</v>
      </c>
      <c r="B54" s="54"/>
      <c r="C54" s="54"/>
      <c r="D54" s="54"/>
      <c r="M54" s="36"/>
      <c r="N54" s="36"/>
      <c r="O54" s="3" t="s">
        <v>84</v>
      </c>
    </row>
    <row r="55" spans="1:17" ht="18.75">
      <c r="A55" s="40"/>
      <c r="B55" s="3"/>
      <c r="C55" s="3"/>
      <c r="L55" s="3"/>
    </row>
    <row r="56" spans="1:17" ht="18.75">
      <c r="A56" s="40"/>
      <c r="B56" s="3"/>
      <c r="C56" s="3"/>
      <c r="L56" s="3"/>
    </row>
    <row r="57" spans="1:17" ht="37.5">
      <c r="A57" s="35" t="s">
        <v>88</v>
      </c>
      <c r="B57" s="34"/>
      <c r="C57" s="34"/>
      <c r="L57" s="3"/>
      <c r="O57" s="3" t="s">
        <v>85</v>
      </c>
    </row>
    <row r="58" spans="1:17" ht="15" customHeight="1">
      <c r="A58" s="35"/>
      <c r="B58" s="34"/>
      <c r="C58" s="34"/>
      <c r="L58" s="3"/>
    </row>
    <row r="59" spans="1:17" ht="15" customHeight="1">
      <c r="A59" s="35"/>
      <c r="B59" s="34"/>
      <c r="C59" s="34"/>
      <c r="L59" s="3"/>
    </row>
    <row r="60" spans="1:17" ht="15" customHeight="1">
      <c r="A60" s="35"/>
      <c r="B60" s="34"/>
      <c r="C60" s="34"/>
      <c r="L60" s="3"/>
    </row>
    <row r="61" spans="1:17" ht="22.5" customHeight="1">
      <c r="A61" s="35"/>
      <c r="B61" s="34"/>
      <c r="C61" s="34"/>
      <c r="M61" s="52"/>
      <c r="N61" s="52"/>
      <c r="O61" s="3"/>
    </row>
    <row r="62" spans="1:17" ht="14.45" customHeight="1">
      <c r="A62" s="35"/>
      <c r="B62" s="34"/>
      <c r="C62" s="34"/>
    </row>
  </sheetData>
  <mergeCells count="19">
    <mergeCell ref="D1:M1"/>
    <mergeCell ref="A5:C5"/>
    <mergeCell ref="A10:A12"/>
    <mergeCell ref="B10:I10"/>
    <mergeCell ref="J10:J12"/>
    <mergeCell ref="K10:K12"/>
    <mergeCell ref="L10:L12"/>
    <mergeCell ref="M10:M12"/>
    <mergeCell ref="H3:K3"/>
    <mergeCell ref="P10:P12"/>
    <mergeCell ref="Q10:Q12"/>
    <mergeCell ref="B11:B12"/>
    <mergeCell ref="C11:G11"/>
    <mergeCell ref="H11:I11"/>
    <mergeCell ref="M61:N61"/>
    <mergeCell ref="N10:N12"/>
    <mergeCell ref="A53:E53"/>
    <mergeCell ref="A54:D54"/>
    <mergeCell ref="O10:O12"/>
  </mergeCells>
  <pageMargins left="0.82677165354330717" right="0.39370078740157483" top="0.78740157480314965" bottom="0.39370078740157483" header="0.31496062992125984" footer="0.31496062992125984"/>
  <pageSetup paperSize="9" scale="5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готовый 1 и 2</vt:lpstr>
      <vt:lpstr>'готовый 1 и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КоломиецАА</dc:creator>
  <cp:lastModifiedBy>ADMIN</cp:lastModifiedBy>
  <cp:lastPrinted>2019-11-04T07:50:06Z</cp:lastPrinted>
  <dcterms:created xsi:type="dcterms:W3CDTF">2016-10-20T11:21:30Z</dcterms:created>
  <dcterms:modified xsi:type="dcterms:W3CDTF">2019-11-04T07:50:55Z</dcterms:modified>
</cp:coreProperties>
</file>